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310.2024 - PJ 6 UPA's\PLAN MODELO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Lote 5 - Ricrado de Albuquerque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'Lote 5 - Ricrado de Albuquerque'!$A$1:$J$61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53" i="30" l="1"/>
  <c r="I13" i="30"/>
  <c r="J46" i="30" s="1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I25" i="30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<sst xmlns="http://schemas.openxmlformats.org/spreadsheetml/2006/main" count="1527" uniqueCount="285">
  <si>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</si>
  <si>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</si>
  <si>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</si>
  <si>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</si>
  <si>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</si>
  <si>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</si>
  <si>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</si>
  <si>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</si>
  <si>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</si>
  <si>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</si>
  <si>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</si>
  <si>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</si>
  <si>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</si>
  <si>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</si>
  <si>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</si>
  <si>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</si>
  <si>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</si>
  <si>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</si>
  <si>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</si>
  <si>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</si>
  <si>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</si>
  <si>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</si>
  <si>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</si>
  <si>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</si>
  <si>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</si>
  <si>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</si>
  <si>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</si>
  <si>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</si>
  <si>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</si>
  <si>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</si>
  <si>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</si>
  <si>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</si>
  <si>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</si>
  <si>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</si>
  <si>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</si>
  <si>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</si>
  <si>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</si>
  <si>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</si>
  <si>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</si>
  <si>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</si>
  <si>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</si>
  <si>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</si>
  <si>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</si>
  <si>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</si>
  <si>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</si>
  <si>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</si>
  <si>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</si>
  <si>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</si>
  <si>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</si>
  <si>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</si>
  <si>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</si>
  <si>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</si>
  <si>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</si>
  <si>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</si>
  <si>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</si>
  <si>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</si>
  <si>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</si>
  <si>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</si>
  <si>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</si>
  <si>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</si>
  <si>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</si>
  <si>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</si>
  <si>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</si>
  <si>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</si>
  <si>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</si>
  <si>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</si>
  <si>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</si>
  <si>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</si>
  <si>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</si>
  <si>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</si>
  <si>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</si>
  <si>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</si>
  <si>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</si>
  <si>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</si>
  <si>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</si>
  <si>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</si>
  <si>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</si>
  <si>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</si>
  <si>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</si>
  <si>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</si>
  <si>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</si>
  <si>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</si>
  <si>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</si>
  <si>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</si>
  <si>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</si>
  <si>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</si>
  <si>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</si>
  <si>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</si>
  <si>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</si>
  <si>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</si>
  <si>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</si>
  <si>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</si>
  <si>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</si>
  <si>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</si>
  <si>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</si>
  <si>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</si>
  <si>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</si>
  <si>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</si>
  <si>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</si>
  <si>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</si>
  <si>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</si>
  <si>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</si>
  <si>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</si>
  <si>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</si>
  <si>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</si>
  <si>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</si>
  <si>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</si>
  <si>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</si>
  <si>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</si>
  <si>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</si>
  <si>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</si>
  <si>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</si>
  <si>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</si>
  <si>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</si>
  <si>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</si>
  <si>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</si>
  <si>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</si>
  <si>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</si>
  <si>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</si>
  <si>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</si>
  <si>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</si>
  <si>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</si>
  <si>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</si>
  <si>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</si>
  <si>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</si>
  <si>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</si>
  <si>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</si>
  <si>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</si>
  <si>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</si>
  <si>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</si>
  <si>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</si>
  <si>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</si>
  <si>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</si>
  <si>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</si>
  <si>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</si>
  <si>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</si>
  <si>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</si>
  <si>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</si>
  <si>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</si>
  <si>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</si>
  <si>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</si>
  <si>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</si>
  <si>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</si>
  <si>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</si>
  <si>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</si>
  <si>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</si>
  <si>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</si>
  <si>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</si>
  <si>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</si>
  <si>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</si>
  <si>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</si>
  <si>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</si>
  <si>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</si>
  <si>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</si>
  <si>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</si>
  <si>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</si>
  <si>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</si>
  <si>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</si>
  <si>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</si>
  <si>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</si>
  <si>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</si>
  <si>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</si>
  <si>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</si>
  <si>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</si>
  <si>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</si>
  <si>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</si>
  <si>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</si>
  <si>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</si>
  <si>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</si>
  <si>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</si>
  <si>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</si>
  <si>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</si>
  <si>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</si>
  <si>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</si>
  <si>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</si>
  <si>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</si>
  <si>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</si>
  <si>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</si>
  <si>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</si>
  <si>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</si>
  <si>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</si>
  <si>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</si>
  <si>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</si>
  <si>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</si>
  <si>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</si>
  <si>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</si>
  <si>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</si>
  <si>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</si>
  <si>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</si>
  <si>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</si>
  <si>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</si>
  <si>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</si>
  <si>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</si>
  <si>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</si>
  <si>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</si>
  <si>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</si>
  <si>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</si>
  <si>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</si>
  <si>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</si>
  <si>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</si>
  <si>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</si>
  <si>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</si>
  <si>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</si>
  <si>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</si>
  <si>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</si>
  <si>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</si>
  <si>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</si>
  <si>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</si>
  <si>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</si>
  <si>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</si>
  <si>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</si>
  <si>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</si>
  <si>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</si>
  <si>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</si>
  <si>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</si>
  <si>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</si>
  <si>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</si>
  <si>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</si>
  <si>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</si>
  <si>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</si>
  <si>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</si>
  <si>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</si>
  <si>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</si>
  <si>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</si>
  <si>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</si>
  <si>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</si>
  <si>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</si>
  <si>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</si>
  <si>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</si>
  <si>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</si>
  <si>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</si>
  <si>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</si>
  <si>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</si>
  <si>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</si>
  <si>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</si>
  <si>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</si>
  <si>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</si>
  <si>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</si>
  <si>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</si>
  <si>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</si>
  <si>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</si>
  <si>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</si>
  <si>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</si>
  <si>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</si>
  <si>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</si>
  <si>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</si>
  <si>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</si>
  <si>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</si>
  <si>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</si>
  <si>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</si>
  <si>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</si>
  <si>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</si>
  <si>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</si>
  <si>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</si>
  <si>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</si>
  <si>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</si>
  <si>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</si>
  <si>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</si>
  <si>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</si>
  <si>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</si>
  <si>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</si>
  <si>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</si>
  <si>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</si>
  <si>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</si>
  <si>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</si>
  <si>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</si>
  <si>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</si>
  <si>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</si>
  <si>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</si>
  <si>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</si>
  <si>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</si>
  <si>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</si>
  <si>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</si>
  <si>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</si>
  <si>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</si>
  <si>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</si>
  <si>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</si>
  <si>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Médico Pediatria Plantão 24h (2ª e 6ª feira)</t>
  </si>
  <si>
    <t>VALOR ANUAL</t>
  </si>
  <si>
    <t>ANUAL</t>
  </si>
  <si>
    <t>Médico Clínica Médica Plantão 24h (2ª a 6ª feira)</t>
  </si>
  <si>
    <t>Médico Clínica Médica Plantão 24h (sábado e domingo)</t>
  </si>
  <si>
    <t>Médica Clínica Médica Rotina</t>
  </si>
  <si>
    <t>LOTE 5 - UPA Ricardo de Albuquerque</t>
  </si>
  <si>
    <t>Médico Pediatria Plantão (sábado e domingo)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</si>
</sst>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I25" sqref="I25:J25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7" t="s">
        <v>283</v>
      </c>
      <c r="B1" s="718"/>
      <c r="C1" s="718"/>
      <c r="D1" s="718"/>
      <c r="E1" s="718"/>
      <c r="F1" s="718"/>
      <c r="G1" s="718"/>
      <c r="H1" s="718"/>
      <c r="I1" s="718"/>
      <c r="J1" s="719"/>
    </row>
    <row r="2" spans="1:10" ht="12.75" x14ac:dyDescent="0.2">
      <c r="A2" s="731" t="s">
        <v>255</v>
      </c>
      <c r="B2" s="732"/>
      <c r="C2" s="732"/>
      <c r="D2" s="732"/>
      <c r="E2" s="732"/>
      <c r="F2" s="732"/>
      <c r="G2" s="732"/>
      <c r="H2" s="732"/>
      <c r="I2" s="732"/>
      <c r="J2" s="733"/>
    </row>
    <row r="3" spans="1:10" ht="15" customHeight="1" x14ac:dyDescent="0.2">
      <c r="A3" s="715" t="s">
        <v>28</v>
      </c>
      <c r="B3" s="716"/>
      <c r="C3" s="716"/>
      <c r="D3" s="716"/>
      <c r="E3" s="722" t="s">
        <v>29</v>
      </c>
      <c r="F3" s="726"/>
      <c r="G3" s="720" t="s">
        <v>263</v>
      </c>
      <c r="H3" s="721"/>
      <c r="I3" s="722" t="s">
        <v>264</v>
      </c>
      <c r="J3" s="723"/>
    </row>
    <row r="4" spans="1:10" ht="15" customHeight="1" x14ac:dyDescent="0.2">
      <c r="A4" s="715" t="s">
        <v>280</v>
      </c>
      <c r="B4" s="716"/>
      <c r="C4" s="716"/>
      <c r="D4" s="716"/>
      <c r="E4" s="727">
        <v>2064</v>
      </c>
      <c r="F4" s="728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15" t="s">
        <v>281</v>
      </c>
      <c r="B5" s="716"/>
      <c r="C5" s="716"/>
      <c r="D5" s="716"/>
      <c r="E5" s="727">
        <v>826</v>
      </c>
      <c r="F5" s="728"/>
      <c r="G5" s="674">
        <f t="shared" ref="G5:G23" si="0">ROUND(H5,2)</f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15" t="s">
        <v>282</v>
      </c>
      <c r="B6" s="716"/>
      <c r="C6" s="716"/>
      <c r="D6" s="716"/>
      <c r="E6" s="727">
        <v>181</v>
      </c>
      <c r="F6" s="728"/>
      <c r="G6" s="674">
        <f t="shared" si="0"/>
        <v>0</v>
      </c>
      <c r="H6" s="673">
        <v>0</v>
      </c>
      <c r="I6" s="709">
        <f>E6*G6</f>
        <v>0</v>
      </c>
      <c r="J6" s="710"/>
    </row>
    <row r="7" spans="1:10" ht="15" customHeight="1" x14ac:dyDescent="0.2">
      <c r="A7" s="715" t="s">
        <v>277</v>
      </c>
      <c r="B7" s="716"/>
      <c r="C7" s="716"/>
      <c r="D7" s="716"/>
      <c r="E7" s="727">
        <v>1032</v>
      </c>
      <c r="F7" s="728"/>
      <c r="G7" s="674">
        <f t="shared" si="0"/>
        <v>0</v>
      </c>
      <c r="H7" s="673">
        <v>0</v>
      </c>
      <c r="I7" s="709">
        <f t="shared" ref="I7:I20" si="1">E7*G7</f>
        <v>0</v>
      </c>
      <c r="J7" s="710"/>
    </row>
    <row r="8" spans="1:10" ht="15" customHeight="1" x14ac:dyDescent="0.2">
      <c r="A8" s="715" t="s">
        <v>284</v>
      </c>
      <c r="B8" s="716"/>
      <c r="C8" s="716"/>
      <c r="D8" s="716"/>
      <c r="E8" s="727">
        <v>413</v>
      </c>
      <c r="F8" s="728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.75" hidden="1" customHeight="1" x14ac:dyDescent="0.2">
      <c r="A9" s="715"/>
      <c r="B9" s="716"/>
      <c r="C9" s="716"/>
      <c r="D9" s="716"/>
      <c r="E9" s="727"/>
      <c r="F9" s="728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hidden="1" customHeight="1" x14ac:dyDescent="0.2">
      <c r="A10" s="715"/>
      <c r="B10" s="716"/>
      <c r="C10" s="716"/>
      <c r="D10" s="716"/>
      <c r="E10" s="727"/>
      <c r="F10" s="728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15"/>
      <c r="B11" s="716"/>
      <c r="C11" s="716"/>
      <c r="D11" s="716"/>
      <c r="E11" s="727"/>
      <c r="F11" s="728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15"/>
      <c r="B12" s="716"/>
      <c r="C12" s="716"/>
      <c r="D12" s="716"/>
      <c r="E12" s="727"/>
      <c r="F12" s="728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15"/>
      <c r="B13" s="716"/>
      <c r="C13" s="716"/>
      <c r="D13" s="716"/>
      <c r="E13" s="727">
        <v>0</v>
      </c>
      <c r="F13" s="728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15"/>
      <c r="B14" s="716"/>
      <c r="C14" s="716"/>
      <c r="D14" s="716"/>
      <c r="E14" s="727">
        <v>0</v>
      </c>
      <c r="F14" s="728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15"/>
      <c r="B15" s="716"/>
      <c r="C15" s="716"/>
      <c r="D15" s="716"/>
      <c r="E15" s="727">
        <v>0</v>
      </c>
      <c r="F15" s="728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7">
        <v>0</v>
      </c>
      <c r="F16" s="728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7">
        <v>0</v>
      </c>
      <c r="F17" s="728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7">
        <v>0</v>
      </c>
      <c r="F18" s="728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7">
        <v>0</v>
      </c>
      <c r="F19" s="728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7">
        <v>0</v>
      </c>
      <c r="F20" s="728"/>
      <c r="G20" s="674">
        <f t="shared" si="0"/>
        <v>0</v>
      </c>
      <c r="H20" s="673">
        <v>0</v>
      </c>
      <c r="I20" s="709">
        <f t="shared" si="1"/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7">
        <v>0</v>
      </c>
      <c r="F21" s="728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7">
        <v>0</v>
      </c>
      <c r="F22" s="728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6.5" hidden="1" customHeight="1" x14ac:dyDescent="0.2">
      <c r="A23" s="715"/>
      <c r="B23" s="716"/>
      <c r="C23" s="716"/>
      <c r="D23" s="716"/>
      <c r="E23" s="727">
        <v>0</v>
      </c>
      <c r="F23" s="728"/>
      <c r="G23" s="674">
        <f t="shared" si="0"/>
        <v>0</v>
      </c>
      <c r="H23" s="673">
        <v>0</v>
      </c>
      <c r="I23" s="709">
        <f>E23*G23</f>
        <v>0</v>
      </c>
      <c r="J23" s="710"/>
    </row>
    <row r="24" spans="1:10" ht="15" customHeight="1" x14ac:dyDescent="0.2">
      <c r="A24" s="724" t="s">
        <v>256</v>
      </c>
      <c r="B24" s="725"/>
      <c r="C24" s="725"/>
      <c r="D24" s="725"/>
      <c r="E24" s="729">
        <f>SUM(E4:F23)</f>
        <v>4516</v>
      </c>
      <c r="F24" s="730"/>
      <c r="G24" s="675"/>
      <c r="H24" s="746" t="s">
        <v>275</v>
      </c>
      <c r="I24" s="734">
        <f>SUM(I4:J22)</f>
        <v>0</v>
      </c>
      <c r="J24" s="735"/>
    </row>
    <row r="25" spans="1:10" ht="15" customHeight="1" thickBot="1" x14ac:dyDescent="0.25">
      <c r="A25" s="752" t="s">
        <v>278</v>
      </c>
      <c r="B25" s="753"/>
      <c r="C25" s="753"/>
      <c r="D25" s="753"/>
      <c r="E25" s="754">
        <f>E24*12</f>
        <v>54192</v>
      </c>
      <c r="F25" s="755"/>
      <c r="G25" s="675"/>
      <c r="H25" s="747"/>
      <c r="I25" s="748">
        <f>I24*12</f>
        <v>0</v>
      </c>
      <c r="J25" s="749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58" t="s">
        <v>265</v>
      </c>
      <c r="B27" s="759"/>
      <c r="C27" s="756" t="s">
        <v>262</v>
      </c>
      <c r="D27" s="757"/>
      <c r="F27" s="762" t="s">
        <v>266</v>
      </c>
      <c r="G27" s="625" t="s">
        <v>261</v>
      </c>
      <c r="H27" s="764" t="s">
        <v>254</v>
      </c>
      <c r="I27" s="750"/>
      <c r="J27" s="751"/>
    </row>
    <row r="28" spans="1:10" ht="12.75" x14ac:dyDescent="0.2">
      <c r="A28" s="760"/>
      <c r="B28" s="761"/>
      <c r="C28" s="670"/>
      <c r="D28" s="671" t="s">
        <v>275</v>
      </c>
      <c r="F28" s="763"/>
      <c r="G28" s="672" t="s">
        <v>275</v>
      </c>
      <c r="H28" s="765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66">
        <f>SUM(C29:C31)</f>
        <v>0</v>
      </c>
      <c r="D32" s="767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17" t="s">
        <v>267</v>
      </c>
      <c r="B35" s="718"/>
      <c r="C35" s="718"/>
      <c r="D35" s="718"/>
      <c r="E35" s="719"/>
      <c r="F35" s="717" t="s">
        <v>268</v>
      </c>
      <c r="G35" s="718"/>
      <c r="H35" s="718"/>
      <c r="I35" s="718"/>
      <c r="J35" s="719"/>
    </row>
    <row r="36" spans="1:10" ht="25.5" x14ac:dyDescent="0.2">
      <c r="A36" s="715" t="s">
        <v>28</v>
      </c>
      <c r="B36" s="716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Clínica Médica Plantão 24h (2ª a 6ª feira)</v>
      </c>
      <c r="B37" s="712"/>
      <c r="C37" s="676">
        <f>E4</f>
        <v>2064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Clínica Médica Plantão 24h (sábado e domingo)</v>
      </c>
      <c r="B38" s="712"/>
      <c r="C38" s="676">
        <f t="shared" ref="C38:C56" si="4">E5</f>
        <v>826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Médica Clínica Médica Rotina</v>
      </c>
      <c r="B39" s="712"/>
      <c r="C39" s="676">
        <f t="shared" si="4"/>
        <v>181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Pediatria Plantão 24h (2ª e 6ª feira)</v>
      </c>
      <c r="B40" s="712"/>
      <c r="C40" s="676">
        <f t="shared" si="4"/>
        <v>1032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3.5" thickBot="1" x14ac:dyDescent="0.25">
      <c r="A41" s="711" t="str">
        <f t="shared" si="3"/>
        <v>Médico Pediatria Plantão (sábado e domingo)</v>
      </c>
      <c r="B41" s="712"/>
      <c r="C41" s="676">
        <f t="shared" si="4"/>
        <v>413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26.25" hidden="1" customHeight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26.25" hidden="1" customHeight="1" thickBot="1" x14ac:dyDescent="0.25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12.75" hidden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12.75" hidden="1" x14ac:dyDescent="0.2">
      <c r="A51" s="711">
        <f t="shared" si="3"/>
        <v>0</v>
      </c>
      <c r="B51" s="71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13" t="s">
        <v>8</v>
      </c>
      <c r="B57" s="714"/>
      <c r="C57" s="644">
        <f t="shared" ref="C57" si="12">E24</f>
        <v>4516</v>
      </c>
      <c r="D57" s="682"/>
      <c r="E57" s="645">
        <f>SUM(E37:E56)</f>
        <v>0</v>
      </c>
      <c r="F57" s="679" t="str">
        <f>IFERROR(J57/$J$57,"0")</f>
        <v>0</v>
      </c>
      <c r="G57" s="744"/>
      <c r="H57" s="745"/>
      <c r="I57" s="745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36" t="s">
        <v>276</v>
      </c>
      <c r="D59" s="737"/>
      <c r="E59" s="737"/>
      <c r="F59" s="740">
        <f>(C32+H32+E57)-J57</f>
        <v>0</v>
      </c>
      <c r="G59" s="740"/>
      <c r="H59" s="741"/>
      <c r="I59" s="650"/>
      <c r="J59" s="650"/>
    </row>
    <row r="60" spans="1:10" ht="15.75" customHeight="1" x14ac:dyDescent="0.2">
      <c r="C60" s="736" t="s">
        <v>269</v>
      </c>
      <c r="D60" s="737"/>
      <c r="E60" s="737"/>
      <c r="F60" s="740">
        <f>C32+H32+E57</f>
        <v>0</v>
      </c>
      <c r="G60" s="740"/>
      <c r="H60" s="741"/>
      <c r="I60" s="663"/>
      <c r="J60" s="628"/>
    </row>
    <row r="61" spans="1:10" ht="15" customHeight="1" thickBot="1" x14ac:dyDescent="0.25">
      <c r="C61" s="738" t="s">
        <v>279</v>
      </c>
      <c r="D61" s="739"/>
      <c r="E61" s="739"/>
      <c r="F61" s="742">
        <f>F60*12</f>
        <v>0</v>
      </c>
      <c r="G61" s="742"/>
      <c r="H61" s="743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0" t="s">
        <v>241</v>
      </c>
      <c r="B1" s="770"/>
      <c r="C1" s="770"/>
      <c r="D1" s="770"/>
      <c r="E1" s="770"/>
      <c r="F1" s="770"/>
      <c r="G1" s="344"/>
      <c r="H1" s="315"/>
      <c r="I1" s="315"/>
      <c r="J1" s="315"/>
      <c r="K1" s="315"/>
    </row>
    <row r="2" spans="1:14" s="365" customFormat="1" ht="45" customHeight="1" x14ac:dyDescent="0.25">
      <c r="A2" s="771" t="s">
        <v>196</v>
      </c>
      <c r="B2" s="772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3" t="s">
        <v>34</v>
      </c>
      <c r="B4" s="774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3" t="s">
        <v>35</v>
      </c>
      <c r="B5" s="774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3" t="s">
        <v>36</v>
      </c>
      <c r="B6" s="774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68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3" t="s">
        <v>210</v>
      </c>
      <c r="B9" s="774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3" t="s">
        <v>211</v>
      </c>
      <c r="B10" s="774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3" t="s">
        <v>212</v>
      </c>
      <c r="B11" s="774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77" t="s">
        <v>191</v>
      </c>
      <c r="B15" s="77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77" t="s">
        <v>192</v>
      </c>
      <c r="B16" s="77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77" t="s">
        <v>193</v>
      </c>
      <c r="B17" s="77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79" t="s">
        <v>8</v>
      </c>
      <c r="B18" s="78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3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1"/>
      <c r="B26" s="78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1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3" t="s">
        <v>58</v>
      </c>
      <c r="B41" s="78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5" t="s">
        <v>59</v>
      </c>
      <c r="B42" s="776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5" t="s">
        <v>60</v>
      </c>
      <c r="B44" s="776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5" t="s">
        <v>24</v>
      </c>
      <c r="B45" s="78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5" t="s">
        <v>26</v>
      </c>
      <c r="B46" s="78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87" t="s">
        <v>27</v>
      </c>
      <c r="B47" s="78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9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0" t="s">
        <v>209</v>
      </c>
      <c r="B1" s="770"/>
      <c r="C1" s="770"/>
      <c r="D1" s="770"/>
      <c r="E1" s="770"/>
      <c r="F1" s="770"/>
      <c r="G1" s="344"/>
      <c r="H1" s="315"/>
      <c r="I1" s="315"/>
      <c r="J1" s="315"/>
      <c r="K1" s="315"/>
    </row>
    <row r="2" spans="1:15" s="365" customFormat="1" ht="41.25" customHeight="1" x14ac:dyDescent="0.25">
      <c r="A2" s="793" t="s">
        <v>28</v>
      </c>
      <c r="B2" s="793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69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1" t="s">
        <v>213</v>
      </c>
      <c r="B9" s="79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1" t="s">
        <v>214</v>
      </c>
      <c r="B10" s="792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1" t="s">
        <v>215</v>
      </c>
      <c r="B11" s="792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1" t="s">
        <v>216</v>
      </c>
      <c r="B12" s="792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1" t="s">
        <v>220</v>
      </c>
      <c r="B13" s="792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1" t="s">
        <v>221</v>
      </c>
      <c r="B14" s="792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1" t="s">
        <v>217</v>
      </c>
      <c r="B15" s="792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1" t="s">
        <v>218</v>
      </c>
      <c r="B16" s="792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1" t="s">
        <v>219</v>
      </c>
      <c r="B17" s="792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2"/>
      <c r="B26" s="78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2" t="s">
        <v>8</v>
      </c>
      <c r="B27" s="78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0" t="s">
        <v>58</v>
      </c>
      <c r="B43" s="790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0" t="s">
        <v>59</v>
      </c>
      <c r="B44" s="790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0" t="s">
        <v>60</v>
      </c>
      <c r="B46" s="790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6" t="s">
        <v>24</v>
      </c>
      <c r="B47" s="78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6" t="s">
        <v>26</v>
      </c>
      <c r="B48" s="78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6" t="s">
        <v>27</v>
      </c>
      <c r="B49" s="78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9"/>
      <c r="B50" s="789"/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5" t="s">
        <v>205</v>
      </c>
      <c r="B1" s="795"/>
      <c r="C1" s="795"/>
      <c r="D1" s="795"/>
      <c r="E1" s="795"/>
      <c r="F1" s="795"/>
      <c r="G1" s="555"/>
      <c r="H1" s="555"/>
    </row>
    <row r="2" spans="1:13" s="196" customFormat="1" ht="60" customHeight="1" x14ac:dyDescent="0.25">
      <c r="A2" s="796" t="s">
        <v>196</v>
      </c>
      <c r="B2" s="79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69" t="s">
        <v>37</v>
      </c>
      <c r="B7" s="76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4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4"/>
      <c r="B12" s="774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2" t="s">
        <v>8</v>
      </c>
      <c r="B14" s="78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4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2"/>
      <c r="B22" s="78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2" t="s">
        <v>8</v>
      </c>
      <c r="B23" s="78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4" t="s">
        <v>58</v>
      </c>
      <c r="B39" s="794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0" t="s">
        <v>59</v>
      </c>
      <c r="B40" s="790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0" t="s">
        <v>60</v>
      </c>
      <c r="B42" s="790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6" t="s">
        <v>24</v>
      </c>
      <c r="B43" s="78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6" t="s">
        <v>26</v>
      </c>
      <c r="B44" s="78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6" t="s">
        <v>27</v>
      </c>
      <c r="B45" s="78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798" t="s">
        <v>204</v>
      </c>
      <c r="B1" s="798"/>
      <c r="C1" s="798"/>
      <c r="D1" s="798"/>
      <c r="E1" s="798"/>
      <c r="F1" s="798"/>
      <c r="G1" s="390"/>
      <c r="H1" s="390"/>
    </row>
    <row r="2" spans="1:16" s="196" customFormat="1" ht="51" customHeight="1" x14ac:dyDescent="0.25">
      <c r="A2" s="799" t="s">
        <v>196</v>
      </c>
      <c r="B2" s="800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3" t="s">
        <v>34</v>
      </c>
      <c r="B4" s="774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3" t="s">
        <v>35</v>
      </c>
      <c r="B5" s="774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3" t="s">
        <v>36</v>
      </c>
      <c r="B6" s="774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68" t="s">
        <v>37</v>
      </c>
      <c r="B7" s="769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3"/>
      <c r="B11" s="774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3"/>
      <c r="B12" s="774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1" t="s">
        <v>8</v>
      </c>
      <c r="B14" s="78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3" t="s">
        <v>52</v>
      </c>
      <c r="B20" s="774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1"/>
      <c r="B22" s="78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1" t="s">
        <v>8</v>
      </c>
      <c r="B23" s="78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1" t="s">
        <v>58</v>
      </c>
      <c r="B39" s="794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2" t="s">
        <v>59</v>
      </c>
      <c r="B40" s="790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2" t="s">
        <v>60</v>
      </c>
      <c r="B42" s="790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5" t="s">
        <v>24</v>
      </c>
      <c r="B43" s="78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5" t="s">
        <v>26</v>
      </c>
      <c r="B44" s="78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87" t="s">
        <v>27</v>
      </c>
      <c r="B45" s="78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4" t="s">
        <v>28</v>
      </c>
      <c r="B2" s="80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3" t="s">
        <v>37</v>
      </c>
      <c r="B7" s="80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6" t="s">
        <v>181</v>
      </c>
      <c r="B9" s="807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6" t="s">
        <v>182</v>
      </c>
      <c r="B10" s="807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6" t="s">
        <v>183</v>
      </c>
      <c r="B11" s="807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6" t="s">
        <v>184</v>
      </c>
      <c r="B12" s="807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6" t="s">
        <v>185</v>
      </c>
      <c r="B13" s="807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6" t="s">
        <v>186</v>
      </c>
      <c r="B14" s="807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6" t="s">
        <v>187</v>
      </c>
      <c r="B15" s="807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6" t="s">
        <v>188</v>
      </c>
      <c r="B16" s="807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6" t="s">
        <v>189</v>
      </c>
      <c r="B17" s="807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6" t="s">
        <v>190</v>
      </c>
      <c r="B18" s="807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3" t="s">
        <v>52</v>
      </c>
      <c r="B25" s="80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4" t="s">
        <v>58</v>
      </c>
      <c r="B44" s="794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0" t="s">
        <v>59</v>
      </c>
      <c r="B45" s="790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0" t="s">
        <v>60</v>
      </c>
      <c r="B47" s="790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4" t="s">
        <v>28</v>
      </c>
      <c r="B2" s="804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4" t="s">
        <v>34</v>
      </c>
      <c r="B4" s="774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4" t="s">
        <v>35</v>
      </c>
      <c r="B5" s="774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4" t="s">
        <v>36</v>
      </c>
      <c r="B6" s="774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3" t="s">
        <v>37</v>
      </c>
      <c r="B7" s="803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6" t="s">
        <v>181</v>
      </c>
      <c r="B9" s="807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6" t="s">
        <v>182</v>
      </c>
      <c r="B10" s="807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6" t="s">
        <v>183</v>
      </c>
      <c r="B11" s="807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6" t="s">
        <v>184</v>
      </c>
      <c r="B12" s="807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6" t="s">
        <v>185</v>
      </c>
      <c r="B13" s="807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6" t="s">
        <v>186</v>
      </c>
      <c r="B14" s="807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6" t="s">
        <v>187</v>
      </c>
      <c r="B15" s="807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6" t="s">
        <v>188</v>
      </c>
      <c r="B16" s="807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6" t="s">
        <v>189</v>
      </c>
      <c r="B17" s="807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6" t="s">
        <v>190</v>
      </c>
      <c r="B18" s="807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08" t="s">
        <v>8</v>
      </c>
      <c r="B19" s="808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3" t="s">
        <v>52</v>
      </c>
      <c r="B25" s="803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2"/>
      <c r="B27" s="78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08" t="s">
        <v>8</v>
      </c>
      <c r="B28" s="808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4" t="s">
        <v>58</v>
      </c>
      <c r="B44" s="794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0" t="s">
        <v>59</v>
      </c>
      <c r="B45" s="790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0" t="s">
        <v>60</v>
      </c>
      <c r="B47" s="790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5" t="s">
        <v>24</v>
      </c>
      <c r="B48" s="80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5" t="s">
        <v>26</v>
      </c>
      <c r="B49" s="80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5" t="s">
        <v>27</v>
      </c>
      <c r="B50" s="80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0" t="s">
        <v>206</v>
      </c>
      <c r="B1" s="810"/>
      <c r="C1" s="810"/>
      <c r="D1" s="810"/>
      <c r="E1" s="810"/>
      <c r="F1" s="810"/>
      <c r="G1" s="410"/>
      <c r="H1" s="410"/>
      <c r="I1" s="410"/>
      <c r="J1" s="410"/>
    </row>
    <row r="2" spans="1:13" s="414" customFormat="1" ht="75" customHeight="1" x14ac:dyDescent="0.25">
      <c r="A2" s="811" t="s">
        <v>28</v>
      </c>
      <c r="B2" s="81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09" t="s">
        <v>34</v>
      </c>
      <c r="B4" s="809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09" t="s">
        <v>35</v>
      </c>
      <c r="B5" s="809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09" t="s">
        <v>36</v>
      </c>
      <c r="B6" s="809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09" t="s">
        <v>37</v>
      </c>
      <c r="B7" s="80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09">
        <v>7</v>
      </c>
      <c r="B15" s="809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09">
        <v>8</v>
      </c>
      <c r="B16" s="809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09">
        <v>9</v>
      </c>
      <c r="B17" s="809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3" t="s">
        <v>8</v>
      </c>
      <c r="B18" s="81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09" t="s">
        <v>52</v>
      </c>
      <c r="B24" s="809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3"/>
      <c r="B26" s="81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3" t="s">
        <v>8</v>
      </c>
      <c r="B27" s="81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4" t="s">
        <v>58</v>
      </c>
      <c r="B43" s="814"/>
      <c r="C43" s="436"/>
      <c r="D43" s="436"/>
      <c r="E43" s="456">
        <f>F18+E34</f>
        <v>200024.15987088002</v>
      </c>
    </row>
    <row r="44" spans="1:13" hidden="1" x14ac:dyDescent="0.2">
      <c r="A44" s="812" t="s">
        <v>59</v>
      </c>
      <c r="B44" s="812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2" t="s">
        <v>60</v>
      </c>
      <c r="B46" s="812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798" t="s">
        <v>206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4" s="196" customFormat="1" ht="75" customHeight="1" x14ac:dyDescent="0.25">
      <c r="A2" s="797" t="s">
        <v>28</v>
      </c>
      <c r="B2" s="797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4" t="s">
        <v>34</v>
      </c>
      <c r="B4" s="774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4" t="s">
        <v>35</v>
      </c>
      <c r="B5" s="774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4" t="s">
        <v>36</v>
      </c>
      <c r="B6" s="774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69" t="s">
        <v>37</v>
      </c>
      <c r="B7" s="769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4">
        <v>7</v>
      </c>
      <c r="B15" s="774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4">
        <v>8</v>
      </c>
      <c r="B16" s="774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4">
        <v>9</v>
      </c>
      <c r="B17" s="774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2" t="s">
        <v>8</v>
      </c>
      <c r="B18" s="78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4" t="s">
        <v>52</v>
      </c>
      <c r="B24" s="774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2"/>
      <c r="B26" s="78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2" t="s">
        <v>8</v>
      </c>
      <c r="B27" s="78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4" t="s">
        <v>58</v>
      </c>
      <c r="B43" s="794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0" t="s">
        <v>59</v>
      </c>
      <c r="B44" s="790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0" t="s">
        <v>60</v>
      </c>
      <c r="B46" s="790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6" t="s">
        <v>24</v>
      </c>
      <c r="B47" s="78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6" t="s">
        <v>26</v>
      </c>
      <c r="B48" s="78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6" t="s">
        <v>27</v>
      </c>
      <c r="B49" s="78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17"/>
      <c r="B50" s="817"/>
      <c r="C50" s="817"/>
      <c r="D50" s="817"/>
      <c r="E50" s="817"/>
      <c r="F50" s="817"/>
      <c r="G50" s="817"/>
      <c r="H50" s="817"/>
      <c r="I50" s="817"/>
      <c r="J50" s="817"/>
      <c r="K50" s="817"/>
      <c r="L50" s="81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798" t="s">
        <v>208</v>
      </c>
      <c r="B1" s="798"/>
      <c r="C1" s="798"/>
      <c r="D1" s="798"/>
      <c r="E1" s="798"/>
      <c r="F1" s="798"/>
      <c r="G1" s="390"/>
      <c r="H1" s="390"/>
      <c r="I1" s="390"/>
      <c r="J1" s="390"/>
    </row>
    <row r="2" spans="1:15" s="196" customFormat="1" ht="74.25" customHeight="1" x14ac:dyDescent="0.25">
      <c r="A2" s="818" t="s">
        <v>28</v>
      </c>
      <c r="B2" s="800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3" t="s">
        <v>34</v>
      </c>
      <c r="B4" s="774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3" t="s">
        <v>35</v>
      </c>
      <c r="B5" s="774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3" t="s">
        <v>36</v>
      </c>
      <c r="B6" s="774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68" t="s">
        <v>37</v>
      </c>
      <c r="B7" s="769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79" t="s">
        <v>8</v>
      </c>
      <c r="B20" s="78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3" t="s">
        <v>52</v>
      </c>
      <c r="B26" s="774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1"/>
      <c r="B28" s="78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1" t="s">
        <v>8</v>
      </c>
      <c r="B29" s="78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1" t="s">
        <v>58</v>
      </c>
      <c r="B45" s="794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2" t="s">
        <v>59</v>
      </c>
      <c r="B46" s="790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2" t="s">
        <v>60</v>
      </c>
      <c r="B48" s="790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5" t="s">
        <v>24</v>
      </c>
      <c r="B49" s="78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5" t="s">
        <v>26</v>
      </c>
      <c r="B50" s="78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87" t="s">
        <v>27</v>
      </c>
      <c r="B51" s="78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17"/>
      <c r="B52" s="817"/>
      <c r="C52" s="817"/>
      <c r="D52" s="817"/>
      <c r="E52" s="817"/>
      <c r="F52" s="817"/>
      <c r="G52" s="817"/>
      <c r="H52" s="817"/>
      <c r="I52" s="817"/>
      <c r="J52" s="817"/>
      <c r="K52" s="817"/>
      <c r="L52" s="81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19" t="s">
        <v>207</v>
      </c>
      <c r="B1" s="819"/>
      <c r="C1" s="819"/>
      <c r="D1" s="819"/>
      <c r="E1" s="819"/>
      <c r="F1" s="819"/>
      <c r="G1" s="475"/>
      <c r="H1" s="475"/>
      <c r="I1" s="475"/>
      <c r="J1" s="475"/>
    </row>
    <row r="2" spans="1:17" s="471" customFormat="1" ht="62.25" customHeight="1" x14ac:dyDescent="0.25">
      <c r="A2" s="811" t="s">
        <v>28</v>
      </c>
      <c r="B2" s="81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09" t="s">
        <v>34</v>
      </c>
      <c r="B4" s="809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09" t="s">
        <v>35</v>
      </c>
      <c r="B5" s="809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09" t="s">
        <v>36</v>
      </c>
      <c r="B6" s="809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09" t="s">
        <v>37</v>
      </c>
      <c r="B7" s="809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1" t="s">
        <v>240</v>
      </c>
      <c r="B16" s="821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1" t="s">
        <v>243</v>
      </c>
      <c r="B18" s="821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3" t="s">
        <v>8</v>
      </c>
      <c r="B20" s="81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09" t="s">
        <v>52</v>
      </c>
      <c r="B26" s="809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3"/>
      <c r="B28" s="813"/>
      <c r="G28" s="415"/>
      <c r="H28" s="415"/>
      <c r="I28" s="415"/>
      <c r="J28" s="415"/>
    </row>
    <row r="29" spans="1:17" hidden="1" x14ac:dyDescent="0.2">
      <c r="A29" s="813" t="s">
        <v>8</v>
      </c>
      <c r="B29" s="81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2" t="s">
        <v>58</v>
      </c>
      <c r="B45" s="812"/>
      <c r="E45" s="457">
        <f>F20+E36</f>
        <v>300357.34586937481</v>
      </c>
    </row>
    <row r="46" spans="1:19" hidden="1" x14ac:dyDescent="0.2">
      <c r="A46" s="812" t="s">
        <v>59</v>
      </c>
      <c r="B46" s="812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2" t="s">
        <v>60</v>
      </c>
      <c r="B48" s="812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0"/>
      <c r="B52" s="820"/>
      <c r="C52" s="820"/>
      <c r="D52" s="820"/>
      <c r="E52" s="820"/>
      <c r="F52" s="820"/>
      <c r="G52" s="820"/>
      <c r="H52" s="820"/>
      <c r="I52" s="820"/>
      <c r="J52" s="820"/>
      <c r="K52" s="820"/>
      <c r="L52" s="820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3" t="s">
        <v>165</v>
      </c>
      <c r="B1" s="833"/>
      <c r="C1" s="833"/>
      <c r="D1" s="833"/>
      <c r="E1" s="833"/>
      <c r="F1" s="833"/>
    </row>
    <row r="2" spans="1:11" s="248" customFormat="1" ht="22.5" customHeight="1" x14ac:dyDescent="0.25">
      <c r="A2" s="830" t="s">
        <v>28</v>
      </c>
      <c r="B2" s="83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5" t="s">
        <v>164</v>
      </c>
      <c r="B3" s="826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0" t="s">
        <v>166</v>
      </c>
      <c r="B4" s="83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1" t="s">
        <v>169</v>
      </c>
      <c r="B5" s="832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5" t="s">
        <v>8</v>
      </c>
      <c r="B9" s="826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2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28" t="s">
        <v>22</v>
      </c>
      <c r="B26" s="82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29" t="s">
        <v>60</v>
      </c>
      <c r="B27" s="82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2" t="s">
        <v>24</v>
      </c>
      <c r="B28" s="82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2" t="s">
        <v>26</v>
      </c>
      <c r="B29" s="822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3" t="s">
        <v>173</v>
      </c>
      <c r="B1" s="833"/>
      <c r="C1" s="833"/>
      <c r="D1" s="833"/>
      <c r="E1" s="833"/>
      <c r="F1" s="833"/>
    </row>
    <row r="2" spans="1:13" s="248" customFormat="1" ht="22.5" customHeight="1" x14ac:dyDescent="0.25">
      <c r="A2" s="830" t="s">
        <v>28</v>
      </c>
      <c r="B2" s="83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5" t="s">
        <v>164</v>
      </c>
      <c r="B3" s="826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0" t="s">
        <v>166</v>
      </c>
      <c r="B4" s="83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5" t="s">
        <v>8</v>
      </c>
      <c r="B9" s="826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38" t="s">
        <v>178</v>
      </c>
      <c r="I15" s="837" t="s">
        <v>177</v>
      </c>
      <c r="J15" s="837"/>
    </row>
    <row r="16" spans="1:13" ht="9" customHeight="1" x14ac:dyDescent="0.25">
      <c r="A16" s="264"/>
      <c r="B16" s="258"/>
      <c r="C16" s="257"/>
      <c r="D16" s="257"/>
      <c r="E16" s="244"/>
      <c r="F16" s="244"/>
      <c r="H16" s="838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2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28" t="s">
        <v>22</v>
      </c>
      <c r="B26" s="82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29" t="s">
        <v>60</v>
      </c>
      <c r="B27" s="82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2" t="s">
        <v>24</v>
      </c>
      <c r="B28" s="82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2" t="s">
        <v>26</v>
      </c>
      <c r="B29" s="822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3" t="s">
        <v>173</v>
      </c>
      <c r="B1" s="833"/>
      <c r="C1" s="833"/>
      <c r="D1" s="833"/>
      <c r="E1" s="833"/>
      <c r="F1" s="833"/>
    </row>
    <row r="2" spans="1:13" s="248" customFormat="1" ht="22.5" customHeight="1" x14ac:dyDescent="0.25">
      <c r="A2" s="842" t="s">
        <v>28</v>
      </c>
      <c r="B2" s="843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5" t="s">
        <v>164</v>
      </c>
      <c r="B3" s="826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2" t="s">
        <v>166</v>
      </c>
      <c r="B4" s="843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5" t="s">
        <v>174</v>
      </c>
      <c r="B5" s="836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5"/>
      <c r="B8" s="826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5" t="s">
        <v>8</v>
      </c>
      <c r="B9" s="826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4"/>
      <c r="B22" s="826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27" t="s">
        <v>58</v>
      </c>
      <c r="B25" s="839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0" t="s">
        <v>22</v>
      </c>
      <c r="B26" s="841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5" t="s">
        <v>60</v>
      </c>
      <c r="B27" s="826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3" t="s">
        <v>24</v>
      </c>
      <c r="B28" s="82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3" t="s">
        <v>26</v>
      </c>
      <c r="B29" s="824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3" t="s">
        <v>157</v>
      </c>
      <c r="B30" s="824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Lote 5 - Ricrado de Albuquerque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5 - Ricrado de Albuquerque'!Area_de_impressao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2024-05-27T15:01:31Z</dcterms:modified>
  <dc:language>pt-BR</dc:language>
</cp:coreProperties>
</file>